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Estado de Situación" sheetId="1" r:id="rId1"/>
  </sheets>
  <externalReferences>
    <externalReference r:id="rId4"/>
  </externalReferences>
  <definedNames>
    <definedName name="_xlnm.Print_Area" localSheetId="0">'Estado de Situación'!$A$1:$D$51</definedName>
  </definedNames>
  <calcPr fullCalcOnLoad="1"/>
</workbook>
</file>

<file path=xl/sharedStrings.xml><?xml version="1.0" encoding="utf-8"?>
<sst xmlns="http://schemas.openxmlformats.org/spreadsheetml/2006/main" count="39" uniqueCount="39">
  <si>
    <t>Instituto Nacional de Formación Técnico Profesional (INFOTEP)</t>
  </si>
  <si>
    <t>Estado de Situación Financiera</t>
  </si>
  <si>
    <t>Del 1 de enero al 31 de diciembre de 2022 y 2021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</si>
  <si>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</si>
  <si>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</si>
  <si>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</si>
  <si>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</si>
  <si>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</si>
  <si>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</si>
  <si>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10)</t>
  </si>
  <si>
    <t xml:space="preserve"> Inventarios (Nota 11)</t>
  </si>
  <si>
    <t>Pagos anticipados (Nota 12)</t>
  </si>
  <si>
    <t>Total activos corrientes</t>
  </si>
  <si>
    <t>Activos no corrientes</t>
  </si>
  <si>
    <t>Propiedad, planta y equipo neto (Nota 13)</t>
  </si>
  <si>
    <t xml:space="preserve"> Activos intangibles (Nota 14)</t>
  </si>
  <si>
    <t>Otros Activos No Financieros (Nota 15)</t>
  </si>
  <si>
    <t>Total activos no corrientes</t>
  </si>
  <si>
    <t>Total activos</t>
  </si>
  <si>
    <t>Pasivos                                                               Pasivos corrientes</t>
  </si>
  <si>
    <t>Cuentas por pagar a corto plazo (Nota 16)</t>
  </si>
  <si>
    <t>Retenciones y acumulaciones por pagar (Nota 17)</t>
  </si>
  <si>
    <t xml:space="preserve"> Pensiones (Nota 18)</t>
  </si>
  <si>
    <t>Total pasivos corrientes</t>
  </si>
  <si>
    <t>Pasivos no corrientes</t>
  </si>
  <si>
    <t>Préstamos a largo plazo (Nota 19)</t>
  </si>
  <si>
    <t>Total pasivos no corrientes</t>
  </si>
  <si>
    <t>Total pasivos</t>
  </si>
  <si>
    <t>Activos Netos/Patrimonio (Notas 20)</t>
  </si>
  <si>
    <t>Capital</t>
  </si>
  <si>
    <t>Resultados del periodo</t>
  </si>
  <si>
    <t>Resultados Acumulados</t>
  </si>
  <si>
    <t>Total activos netos/patrimonio</t>
  </si>
  <si>
    <t>Total Pasivos y Patrimonio</t>
  </si>
  <si>
    <t>Las notas son parte integral de estos Estados Financieros.</t>
  </si>
  <si>
    <r>
      <rPr>
        <b/>
        <sz val="10"/>
        <rFont val="INFOTEXT"/>
        <family val="1"/>
      </rPr>
      <t xml:space="preserve"> Lucía Monegro Ulloa</t>
    </r>
    <r>
      <rPr>
        <sz val="10"/>
        <rFont val="INFOTEXT"/>
        <family val="1"/>
      </rPr>
      <t xml:space="preserve">
Encargada Departamento de Contabilidad
</t>
    </r>
  </si>
  <si>
    <r>
      <rPr>
        <b/>
        <sz val="10"/>
        <rFont val="INFOTEXT"/>
        <family val="1"/>
      </rPr>
      <t xml:space="preserve"> Perla Rijo</t>
    </r>
    <r>
      <rPr>
        <sz val="10"/>
        <rFont val="INFOTEXT"/>
        <family val="1"/>
      </rPr>
      <t xml:space="preserve">
Subencargada de Adm. y Finanzas
</t>
    </r>
  </si>
  <si>
    <r>
      <rPr>
        <b/>
        <sz val="10"/>
        <rFont val="INFOTEXT"/>
        <family val="1"/>
      </rPr>
      <t xml:space="preserve"> Bilma M. Erasme B.</t>
    </r>
    <r>
      <rPr>
        <sz val="10"/>
        <rFont val="INFOTEXT"/>
        <family val="1"/>
      </rPr>
      <t xml:space="preserve">
Directora de Adm. y Finanzas
</t>
    </r>
  </si>
  <si>
    <r>
      <rPr>
        <b/>
        <sz val="10"/>
        <rFont val="INFOTEXT"/>
        <family val="1"/>
      </rPr>
      <t xml:space="preserve"> Rafael Santos Badías</t>
    </r>
    <r>
      <rPr>
        <sz val="10"/>
        <rFont val="INFOTEXT"/>
        <family val="1"/>
      </rPr>
      <t xml:space="preserve">
Director General
</t>
    </r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</si>
</sst>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INFOTEXT"/>
      <family val="1"/>
    </font>
    <font>
      <b/>
      <sz val="10"/>
      <name val="INFOTEXT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3"/>
      <name val="INFOTEXT_B"/>
      <family val="1"/>
    </font>
    <font>
      <sz val="10"/>
      <color indexed="8"/>
      <name val="INFOTEXT"/>
      <family val="1"/>
    </font>
    <font>
      <sz val="11"/>
      <color indexed="8"/>
      <name val="INFOTEXT"/>
      <family val="1"/>
    </font>
    <font>
      <sz val="12"/>
      <color indexed="8"/>
      <name val="INFOTEXT_B"/>
      <family val="1"/>
    </font>
    <font>
      <b/>
      <sz val="10"/>
      <color indexed="63"/>
      <name val="INFOTEXT_B"/>
      <family val="1"/>
    </font>
    <font>
      <b/>
      <sz val="10"/>
      <color indexed="63"/>
      <name val="INFOTEXT"/>
      <family val="1"/>
    </font>
    <font>
      <sz val="10"/>
      <color indexed="63"/>
      <name val="INFOTEXT"/>
      <family val="1"/>
    </font>
    <font>
      <b/>
      <u val="single"/>
      <sz val="10"/>
      <color indexed="63"/>
      <name val="INFOTEXT"/>
      <family val="1"/>
    </font>
    <font>
      <b/>
      <sz val="11"/>
      <color indexed="63"/>
      <name val="INFOTEXT"/>
      <family val="1"/>
    </font>
    <font>
      <b/>
      <u val="single"/>
      <sz val="11"/>
      <color indexed="63"/>
      <name val="INFOTEXT"/>
      <family val="1"/>
    </font>
    <font>
      <u val="singleAccounting"/>
      <sz val="10"/>
      <color indexed="63"/>
      <name val="INFOTEXT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INFOTEXT"/>
      <family val="1"/>
    </font>
    <font>
      <sz val="11"/>
      <color theme="1"/>
      <name val="INFOTEXT"/>
      <family val="1"/>
    </font>
    <font>
      <sz val="12"/>
      <color theme="1"/>
      <name val="INFOTEXT_B"/>
      <family val="1"/>
    </font>
    <font>
      <b/>
      <sz val="12"/>
      <color rgb="FF231F20"/>
      <name val="INFOTEXT_B"/>
      <family val="1"/>
    </font>
    <font>
      <b/>
      <sz val="10"/>
      <color rgb="FF231F20"/>
      <name val="INFOTEXT_B"/>
      <family val="1"/>
    </font>
    <font>
      <b/>
      <sz val="10"/>
      <color rgb="FF231F20"/>
      <name val="INFOTEXT"/>
      <family val="1"/>
    </font>
    <font>
      <sz val="10"/>
      <color rgb="FF231F20"/>
      <name val="INFOTEXT"/>
      <family val="1"/>
    </font>
    <font>
      <b/>
      <u val="single"/>
      <sz val="10"/>
      <color rgb="FF231F20"/>
      <name val="INFOTEXT"/>
      <family val="1"/>
    </font>
    <font>
      <b/>
      <sz val="11"/>
      <color rgb="FF231F20"/>
      <name val="INFOTEXT"/>
      <family val="1"/>
    </font>
    <font>
      <b/>
      <u val="single"/>
      <sz val="11"/>
      <color rgb="FF231F20"/>
      <name val="INFOTEXT"/>
      <family val="1"/>
    </font>
    <font>
      <u val="singleAccounting"/>
      <sz val="10"/>
      <color rgb="FF231F20"/>
      <name val="INFOTEXT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 indent="1"/>
    </xf>
    <xf numFmtId="43" fontId="54" fillId="0" borderId="0" xfId="47" applyFont="1" applyAlignment="1">
      <alignment horizontal="center" vertical="center" wrapText="1"/>
    </xf>
    <xf numFmtId="43" fontId="54" fillId="0" borderId="0" xfId="0" applyNumberFormat="1" applyFont="1" applyAlignment="1">
      <alignment horizontal="center" vertical="center" wrapText="1"/>
    </xf>
    <xf numFmtId="43" fontId="55" fillId="10" borderId="0" xfId="47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3" fontId="55" fillId="1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43" fontId="57" fillId="33" borderId="10" xfId="47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 indent="1"/>
    </xf>
    <xf numFmtId="0" fontId="54" fillId="0" borderId="0" xfId="0" applyFont="1" applyAlignment="1">
      <alignment horizontal="right" vertical="center" wrapText="1"/>
    </xf>
    <xf numFmtId="43" fontId="54" fillId="34" borderId="0" xfId="0" applyNumberFormat="1" applyFont="1" applyFill="1" applyAlignment="1">
      <alignment horizontal="center" vertical="center" wrapText="1"/>
    </xf>
    <xf numFmtId="43" fontId="58" fillId="34" borderId="0" xfId="0" applyNumberFormat="1" applyFont="1" applyFill="1" applyAlignment="1">
      <alignment horizontal="center" vertical="center" wrapText="1"/>
    </xf>
    <xf numFmtId="43" fontId="58" fillId="0" borderId="0" xfId="47" applyFont="1" applyAlignment="1">
      <alignment horizontal="center" vertical="center" wrapText="1"/>
    </xf>
    <xf numFmtId="43" fontId="55" fillId="0" borderId="0" xfId="47" applyFont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43" fontId="55" fillId="16" borderId="11" xfId="47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 indent="1"/>
    </xf>
    <xf numFmtId="43" fontId="54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43" fontId="55" fillId="10" borderId="11" xfId="4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3" fontId="2" fillId="0" borderId="0" xfId="47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43" fontId="48" fillId="0" borderId="0" xfId="47" applyFont="1" applyFill="1" applyAlignment="1">
      <alignment/>
    </xf>
    <xf numFmtId="43" fontId="49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971550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onegro\Documents\ESTADOS%20CONTABILIDAD%20GUBERNAMENTAL\ESTADOS%20FINANCIEROS%20DICIEMBRE%202022%20EN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Situación"/>
      <sheetName val="Estado de Rend. Financiero"/>
      <sheetName val="Cambio del Patrimonio"/>
      <sheetName val="Flujo de Efectivo"/>
      <sheetName val="Estado Comparativo"/>
      <sheetName val="Notas"/>
    </sheetNames>
    <sheetDataSet>
      <sheetData sheetId="5">
        <row r="124">
          <cell r="B124">
            <v>561076629.1800001</v>
          </cell>
          <cell r="D124">
            <v>603368905.9300001</v>
          </cell>
        </row>
        <row r="136">
          <cell r="B136">
            <v>827149708.71</v>
          </cell>
          <cell r="D136">
            <v>805000000</v>
          </cell>
        </row>
        <row r="144">
          <cell r="B144">
            <v>433014818.9</v>
          </cell>
          <cell r="D144">
            <v>380477545.36</v>
          </cell>
        </row>
        <row r="152">
          <cell r="B152">
            <v>2147587.9</v>
          </cell>
          <cell r="D152">
            <v>1910889.43</v>
          </cell>
        </row>
        <row r="164">
          <cell r="B164">
            <v>306152920.28</v>
          </cell>
          <cell r="D164">
            <v>69052131.25</v>
          </cell>
        </row>
        <row r="174">
          <cell r="B174">
            <v>31370843.66</v>
          </cell>
          <cell r="D174">
            <v>25355416.66</v>
          </cell>
        </row>
        <row r="190">
          <cell r="I190">
            <v>3054632926.879999</v>
          </cell>
        </row>
        <row r="202">
          <cell r="B202">
            <v>8428761.6</v>
          </cell>
          <cell r="D202">
            <v>7465539.18</v>
          </cell>
        </row>
        <row r="209">
          <cell r="B209">
            <v>1143290</v>
          </cell>
          <cell r="D209">
            <v>1151260</v>
          </cell>
        </row>
        <row r="222">
          <cell r="B222">
            <v>337947131.65</v>
          </cell>
          <cell r="D222">
            <v>174863219.98000002</v>
          </cell>
        </row>
        <row r="234">
          <cell r="B234">
            <v>101988902.72999997</v>
          </cell>
          <cell r="D234">
            <v>71992305.88</v>
          </cell>
        </row>
        <row r="243">
          <cell r="B243">
            <v>149522327.56</v>
          </cell>
          <cell r="D243">
            <v>151384841.34</v>
          </cell>
        </row>
        <row r="250">
          <cell r="B250">
            <v>40559537.44</v>
          </cell>
          <cell r="D250">
            <v>31658009.67</v>
          </cell>
        </row>
        <row r="258">
          <cell r="B258">
            <v>59091913.83</v>
          </cell>
          <cell r="D258">
            <v>59091913.83</v>
          </cell>
        </row>
        <row r="265">
          <cell r="B265">
            <v>21617548.45</v>
          </cell>
          <cell r="D265">
            <v>39044047.13</v>
          </cell>
        </row>
        <row r="274">
          <cell r="B274">
            <v>2823904900.84</v>
          </cell>
          <cell r="D274">
            <v>2823904900.84</v>
          </cell>
        </row>
        <row r="275">
          <cell r="B275">
            <v>155877621.32</v>
          </cell>
          <cell r="D275">
            <v>620976782.66</v>
          </cell>
        </row>
        <row r="276">
          <cell r="B276">
            <v>1522463671.8899999</v>
          </cell>
          <cell r="D276">
            <v>901486889.23</v>
          </cell>
        </row>
        <row r="277">
          <cell r="B277">
            <v>12143931.4</v>
          </cell>
          <cell r="D2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15" zoomScaleNormal="115" zoomScalePageLayoutView="0" workbookViewId="0" topLeftCell="A1">
      <selection activeCell="I19" sqref="I19"/>
    </sheetView>
  </sheetViews>
  <sheetFormatPr defaultColWidth="11.421875" defaultRowHeight="15"/>
  <cols>
    <col min="1" max="1" width="48.140625" style="2" customWidth="1"/>
    <col min="2" max="2" width="2.28125" style="2" hidden="1" customWidth="1"/>
    <col min="3" max="3" width="20.7109375" style="2" customWidth="1"/>
    <col min="4" max="4" width="21.140625" style="2" bestFit="1" customWidth="1"/>
    <col min="5" max="5" width="14.140625" style="2" bestFit="1" customWidth="1"/>
    <col min="6" max="6" width="17.421875" style="2" customWidth="1"/>
    <col min="7" max="16384" width="11.421875" style="2" customWidth="1"/>
  </cols>
  <sheetData>
    <row r="1" spans="1:5" ht="15.75">
      <c r="A1" s="36" t="s">
        <v>0</v>
      </c>
      <c r="B1" s="36"/>
      <c r="C1" s="36"/>
      <c r="D1" s="36"/>
      <c r="E1" s="1"/>
    </row>
    <row r="2" spans="1:5" ht="15.75">
      <c r="A2" s="36" t="s">
        <v>1</v>
      </c>
      <c r="B2" s="36"/>
      <c r="C2" s="36"/>
      <c r="D2" s="36"/>
      <c r="E2" s="1"/>
    </row>
    <row r="3" spans="1:5" ht="15.75">
      <c r="A3" s="36" t="s">
        <v>2</v>
      </c>
      <c r="B3" s="36"/>
      <c r="C3" s="36"/>
      <c r="D3" s="36"/>
      <c r="E3" s="1"/>
    </row>
    <row r="4" spans="1:6" ht="15.75">
      <c r="A4" s="36" t="s">
        <v>3</v>
      </c>
      <c r="B4" s="36"/>
      <c r="C4" s="36"/>
      <c r="D4" s="36"/>
      <c r="E4" s="1"/>
      <c r="F4"/>
    </row>
    <row r="5" spans="1:5" ht="15">
      <c r="A5" s="3"/>
      <c r="B5" s="3"/>
      <c r="C5" s="4">
        <v>2022</v>
      </c>
      <c r="D5" s="4">
        <v>2021</v>
      </c>
      <c r="E5" s="1"/>
    </row>
    <row r="6" spans="1:5" ht="14.25">
      <c r="A6" s="5" t="s">
        <v>4</v>
      </c>
      <c r="B6" s="6"/>
      <c r="C6" s="7"/>
      <c r="D6" s="7"/>
      <c r="E6" s="1"/>
    </row>
    <row r="7" spans="1:5" ht="14.25">
      <c r="A7" s="5" t="s">
        <v>5</v>
      </c>
      <c r="B7" s="6"/>
      <c r="C7" s="7"/>
      <c r="D7" s="7"/>
      <c r="E7" s="1"/>
    </row>
    <row r="8" spans="1:5" ht="14.25">
      <c r="A8" s="8" t="s">
        <v>6</v>
      </c>
      <c r="B8" s="8"/>
      <c r="C8" s="9">
        <f>+'[1]Notas'!B124</f>
        <v>561076629.1800001</v>
      </c>
      <c r="D8" s="9">
        <f>'[1]Notas'!D124</f>
        <v>603368905.9300001</v>
      </c>
      <c r="E8" s="1"/>
    </row>
    <row r="9" spans="1:5" ht="14.25">
      <c r="A9" s="8" t="s">
        <v>7</v>
      </c>
      <c r="B9" s="8"/>
      <c r="C9" s="10">
        <f>+'[1]Notas'!B136</f>
        <v>827149708.71</v>
      </c>
      <c r="D9" s="9">
        <f>+'[1]Notas'!D136</f>
        <v>805000000</v>
      </c>
      <c r="E9" s="1"/>
    </row>
    <row r="10" spans="1:5" ht="14.25">
      <c r="A10" s="8" t="s">
        <v>8</v>
      </c>
      <c r="B10" s="8"/>
      <c r="C10" s="10">
        <f>+'[1]Notas'!B144</f>
        <v>433014818.9</v>
      </c>
      <c r="D10" s="9">
        <f>'[1]Notas'!D144</f>
        <v>380477545.36</v>
      </c>
      <c r="E10" s="1"/>
    </row>
    <row r="11" spans="1:5" ht="14.25">
      <c r="A11" s="8" t="s">
        <v>9</v>
      </c>
      <c r="B11" s="8"/>
      <c r="C11" s="10">
        <f>+'[1]Notas'!B152</f>
        <v>2147587.9</v>
      </c>
      <c r="D11" s="10">
        <f>+'[1]Notas'!D152</f>
        <v>1910889.43</v>
      </c>
      <c r="E11" s="1"/>
    </row>
    <row r="12" spans="1:5" ht="14.25">
      <c r="A12" s="8" t="s">
        <v>10</v>
      </c>
      <c r="B12" s="8"/>
      <c r="C12" s="10">
        <f>+'[1]Notas'!B164</f>
        <v>306152920.28</v>
      </c>
      <c r="D12" s="10">
        <f>+'[1]Notas'!D164</f>
        <v>69052131.25</v>
      </c>
      <c r="E12" s="1"/>
    </row>
    <row r="13" spans="1:6" ht="14.25">
      <c r="A13" s="8" t="s">
        <v>11</v>
      </c>
      <c r="B13" s="8"/>
      <c r="C13" s="10">
        <f>+'[1]Notas'!B174</f>
        <v>31370843.66</v>
      </c>
      <c r="D13" s="10">
        <f>+'[1]Notas'!D174</f>
        <v>25355416.66</v>
      </c>
      <c r="E13" s="39"/>
      <c r="F13" s="40"/>
    </row>
    <row r="14" spans="1:6" ht="14.25">
      <c r="A14" s="6" t="s">
        <v>12</v>
      </c>
      <c r="B14" s="6"/>
      <c r="C14" s="11">
        <f>SUM(C8:C13)</f>
        <v>2160912508.63</v>
      </c>
      <c r="D14" s="11">
        <f>SUM(D8:D13)</f>
        <v>1885164888.63</v>
      </c>
      <c r="E14" s="26"/>
      <c r="F14" s="27"/>
    </row>
    <row r="15" spans="1:6" ht="9" customHeight="1">
      <c r="A15" s="6"/>
      <c r="B15" s="6"/>
      <c r="C15" s="12"/>
      <c r="D15" s="12"/>
      <c r="E15" s="26"/>
      <c r="F15" s="27"/>
    </row>
    <row r="16" spans="1:6" ht="14.25">
      <c r="A16" s="6" t="s">
        <v>13</v>
      </c>
      <c r="B16" s="6"/>
      <c r="C16" s="12"/>
      <c r="D16" s="12"/>
      <c r="E16" s="26"/>
      <c r="F16" s="27"/>
    </row>
    <row r="17" spans="1:6" ht="14.25">
      <c r="A17" s="8" t="s">
        <v>14</v>
      </c>
      <c r="B17" s="8"/>
      <c r="C17" s="10">
        <f>+'[1]Notas'!I190</f>
        <v>3054632926.879999</v>
      </c>
      <c r="D17" s="10">
        <v>2980621222.75</v>
      </c>
      <c r="E17" s="26"/>
      <c r="F17" s="27"/>
    </row>
    <row r="18" spans="1:6" ht="14.25">
      <c r="A18" s="8" t="s">
        <v>15</v>
      </c>
      <c r="B18" s="8"/>
      <c r="C18" s="10">
        <f>+'[1]Notas'!B202</f>
        <v>8428761.6</v>
      </c>
      <c r="D18" s="10">
        <f>+'[1]Notas'!D202</f>
        <v>7465539.18</v>
      </c>
      <c r="E18" s="39"/>
      <c r="F18" s="40"/>
    </row>
    <row r="19" spans="1:5" ht="14.25">
      <c r="A19" s="8" t="s">
        <v>16</v>
      </c>
      <c r="B19" s="8"/>
      <c r="C19" s="10">
        <f>+'[1]Notas'!B209</f>
        <v>1143290</v>
      </c>
      <c r="D19" s="9">
        <f>+'[1]Notas'!D209</f>
        <v>1151260</v>
      </c>
      <c r="E19" s="1"/>
    </row>
    <row r="20" spans="1:5" ht="14.25">
      <c r="A20" s="6" t="s">
        <v>17</v>
      </c>
      <c r="B20" s="6"/>
      <c r="C20" s="13">
        <f>SUM(C17:C19)</f>
        <v>3064204978.479999</v>
      </c>
      <c r="D20" s="11">
        <f>SUM(D17:D19)</f>
        <v>2989238021.93</v>
      </c>
      <c r="E20" s="1"/>
    </row>
    <row r="21" spans="1:5" ht="10.5" customHeight="1">
      <c r="A21" s="6"/>
      <c r="B21" s="6"/>
      <c r="C21" s="12"/>
      <c r="D21" s="12"/>
      <c r="E21" s="1"/>
    </row>
    <row r="22" spans="1:5" ht="15" thickBot="1">
      <c r="A22" s="14" t="s">
        <v>18</v>
      </c>
      <c r="B22" s="14"/>
      <c r="C22" s="15">
        <f>+C14+C20</f>
        <v>5225117487.109999</v>
      </c>
      <c r="D22" s="15">
        <f>+D14+D20</f>
        <v>4874402910.559999</v>
      </c>
      <c r="E22" s="1"/>
    </row>
    <row r="23" spans="1:5" ht="15" thickTop="1">
      <c r="A23" s="37" t="s">
        <v>19</v>
      </c>
      <c r="B23" s="16"/>
      <c r="C23" s="7"/>
      <c r="D23" s="7"/>
      <c r="E23" s="1"/>
    </row>
    <row r="24" spans="1:5" ht="14.25">
      <c r="A24" s="37"/>
      <c r="B24" s="16"/>
      <c r="C24" s="17"/>
      <c r="D24" s="17"/>
      <c r="E24" s="1"/>
    </row>
    <row r="25" spans="1:5" ht="14.25">
      <c r="A25" s="8" t="s">
        <v>20</v>
      </c>
      <c r="B25" s="8"/>
      <c r="C25" s="10">
        <f>+'[1]Notas'!B222+'[1]Notas'!B234+'[1]Notas'!B243</f>
        <v>589458361.9399999</v>
      </c>
      <c r="D25" s="10">
        <f>+'[1]Notas'!D222+'[1]Notas'!D234+'[1]Notas'!D243</f>
        <v>398240367.20000005</v>
      </c>
      <c r="E25" s="1"/>
    </row>
    <row r="26" spans="1:5" ht="14.25">
      <c r="A26" s="8" t="s">
        <v>21</v>
      </c>
      <c r="B26" s="8"/>
      <c r="C26" s="18">
        <f>+'[1]Notas'!B250</f>
        <v>40559537.44</v>
      </c>
      <c r="D26" s="9">
        <f>'[1]Notas'!D250</f>
        <v>31658009.67</v>
      </c>
      <c r="E26" s="1"/>
    </row>
    <row r="27" spans="1:5" ht="15">
      <c r="A27" s="8" t="s">
        <v>22</v>
      </c>
      <c r="B27" s="8"/>
      <c r="C27" s="19">
        <f>+'[1]Notas'!B258</f>
        <v>59091913.83</v>
      </c>
      <c r="D27" s="20">
        <f>'[1]Notas'!D258</f>
        <v>59091913.83</v>
      </c>
      <c r="E27" s="1"/>
    </row>
    <row r="28" spans="1:5" ht="14.25">
      <c r="A28" s="6" t="s">
        <v>23</v>
      </c>
      <c r="B28" s="6"/>
      <c r="C28" s="11">
        <f>SUM(C25:C27)</f>
        <v>689109813.2099999</v>
      </c>
      <c r="D28" s="11">
        <f>SUM(D25:D27)</f>
        <v>488990290.70000005</v>
      </c>
      <c r="E28" s="1"/>
    </row>
    <row r="29" spans="1:5" ht="14.25">
      <c r="A29" s="6"/>
      <c r="B29" s="6"/>
      <c r="C29" s="12"/>
      <c r="D29" s="12"/>
      <c r="E29" s="1"/>
    </row>
    <row r="30" spans="1:5" ht="14.25">
      <c r="A30" s="6" t="s">
        <v>24</v>
      </c>
      <c r="B30" s="6"/>
      <c r="C30" s="7"/>
      <c r="D30" s="7"/>
      <c r="E30" s="1"/>
    </row>
    <row r="31" spans="1:5" ht="14.25">
      <c r="A31" s="8" t="s">
        <v>25</v>
      </c>
      <c r="B31" s="8"/>
      <c r="C31" s="9">
        <f>+'[1]Notas'!B265</f>
        <v>21617548.45</v>
      </c>
      <c r="D31" s="9">
        <f>+'[1]Notas'!D265</f>
        <v>39044047.13</v>
      </c>
      <c r="E31" s="1"/>
    </row>
    <row r="32" spans="1:5" ht="14.25">
      <c r="A32" s="6" t="s">
        <v>26</v>
      </c>
      <c r="B32" s="6"/>
      <c r="C32" s="11">
        <f>SUM(C31:C31)</f>
        <v>21617548.45</v>
      </c>
      <c r="D32" s="11">
        <f>SUM(D31:D31)</f>
        <v>39044047.13</v>
      </c>
      <c r="E32" s="1"/>
    </row>
    <row r="33" spans="1:5" ht="14.25">
      <c r="A33" s="6"/>
      <c r="B33" s="6"/>
      <c r="C33" s="21"/>
      <c r="D33" s="12"/>
      <c r="E33" s="1"/>
    </row>
    <row r="34" spans="1:5" ht="14.25">
      <c r="A34" s="22" t="s">
        <v>27</v>
      </c>
      <c r="B34" s="22"/>
      <c r="C34" s="23">
        <f>+C28+C32</f>
        <v>710727361.66</v>
      </c>
      <c r="D34" s="23">
        <f>+D28+D32</f>
        <v>528034337.83000004</v>
      </c>
      <c r="E34" s="1"/>
    </row>
    <row r="35" spans="1:5" ht="14.25">
      <c r="A35" s="6"/>
      <c r="B35" s="6"/>
      <c r="C35" s="12"/>
      <c r="D35" s="12"/>
      <c r="E35" s="1"/>
    </row>
    <row r="36" spans="1:5" ht="14.25">
      <c r="A36" s="6" t="s">
        <v>28</v>
      </c>
      <c r="B36" s="6"/>
      <c r="C36" s="7"/>
      <c r="D36" s="7"/>
      <c r="E36" s="1"/>
    </row>
    <row r="37" spans="1:8" ht="14.25">
      <c r="A37" s="24" t="s">
        <v>29</v>
      </c>
      <c r="B37" s="24"/>
      <c r="C37" s="25">
        <f>+'[1]Notas'!B274</f>
        <v>2823904900.84</v>
      </c>
      <c r="D37" s="25">
        <f>+'[1]Notas'!D274</f>
        <v>2823904900.84</v>
      </c>
      <c r="E37" s="26"/>
      <c r="F37" s="27"/>
      <c r="G37" s="27"/>
      <c r="H37" s="27"/>
    </row>
    <row r="38" spans="1:8" ht="14.25">
      <c r="A38" s="24" t="s">
        <v>30</v>
      </c>
      <c r="B38" s="24"/>
      <c r="C38" s="25">
        <f>+'[1]Notas'!B275</f>
        <v>155877621.32</v>
      </c>
      <c r="D38" s="25">
        <f>+'[1]Notas'!D275</f>
        <v>620976782.66</v>
      </c>
      <c r="E38" s="26"/>
      <c r="F38" s="27"/>
      <c r="G38" s="27"/>
      <c r="H38" s="27"/>
    </row>
    <row r="39" spans="1:8" ht="14.25">
      <c r="A39" s="24" t="s">
        <v>31</v>
      </c>
      <c r="B39" s="24"/>
      <c r="C39" s="25">
        <f>+'[1]Notas'!B276+'[1]Notas'!B277</f>
        <v>1534607603.29</v>
      </c>
      <c r="D39" s="25">
        <f>+'[1]Notas'!D276+'[1]Notas'!D277</f>
        <v>901486889.23</v>
      </c>
      <c r="E39" s="26"/>
      <c r="F39" s="27"/>
      <c r="G39" s="27"/>
      <c r="H39" s="27"/>
    </row>
    <row r="40" spans="1:8" ht="14.25">
      <c r="A40" s="22" t="s">
        <v>32</v>
      </c>
      <c r="B40" s="22"/>
      <c r="C40" s="28">
        <f>SUM(C37:C39)</f>
        <v>4514390125.450001</v>
      </c>
      <c r="D40" s="28">
        <f>SUM(D37:D39)</f>
        <v>4346368572.73</v>
      </c>
      <c r="E40" s="26"/>
      <c r="F40" s="27"/>
      <c r="G40" s="27"/>
      <c r="H40" s="27"/>
    </row>
    <row r="41" spans="1:8" ht="14.25">
      <c r="A41" s="26"/>
      <c r="B41" s="26"/>
      <c r="C41" s="26"/>
      <c r="D41" s="26"/>
      <c r="E41" s="26"/>
      <c r="F41" s="27"/>
      <c r="G41" s="27"/>
      <c r="H41" s="27"/>
    </row>
    <row r="42" spans="1:8" ht="15" thickBot="1">
      <c r="A42" s="14" t="s">
        <v>33</v>
      </c>
      <c r="B42" s="22"/>
      <c r="C42" s="15">
        <f>+C34+C40</f>
        <v>5225117487.110001</v>
      </c>
      <c r="D42" s="15">
        <f>+D34+D40</f>
        <v>4874402910.559999</v>
      </c>
      <c r="E42" s="26"/>
      <c r="F42" s="27"/>
      <c r="G42" s="27"/>
      <c r="H42" s="27"/>
    </row>
    <row r="43" spans="1:5" ht="9" customHeight="1" thickTop="1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  <row r="45" spans="1:5" ht="14.25">
      <c r="A45" s="29" t="s">
        <v>34</v>
      </c>
      <c r="B45" s="29"/>
      <c r="C45" s="38"/>
      <c r="D45" s="38"/>
      <c r="E45" s="1"/>
    </row>
    <row r="46" spans="1:5" ht="14.25">
      <c r="A46" s="30"/>
      <c r="B46" s="30"/>
      <c r="C46" s="31">
        <f>+C42-C22</f>
        <v>0</v>
      </c>
      <c r="D46" s="31"/>
      <c r="E46" s="1"/>
    </row>
    <row r="47" spans="1:5" ht="54" customHeight="1">
      <c r="A47" s="32" t="s">
        <v>35</v>
      </c>
      <c r="B47" s="32"/>
      <c r="C47" s="34" t="s">
        <v>36</v>
      </c>
      <c r="D47" s="34"/>
      <c r="E47" s="1"/>
    </row>
    <row r="48" spans="1:5" ht="14.25">
      <c r="A48" s="1"/>
      <c r="B48" s="1"/>
      <c r="C48" s="1"/>
      <c r="D48" s="1"/>
      <c r="E48" s="1"/>
    </row>
    <row r="49" spans="1:5" ht="14.25">
      <c r="A49" s="1"/>
      <c r="B49" s="29"/>
      <c r="C49" s="1"/>
      <c r="D49" s="1"/>
      <c r="E49" s="1"/>
    </row>
    <row r="50" spans="1:5" ht="14.25">
      <c r="A50" s="1"/>
      <c r="B50" s="30"/>
      <c r="C50" s="1"/>
      <c r="D50" s="1"/>
      <c r="E50" s="1"/>
    </row>
    <row r="51" spans="1:5" ht="42" customHeight="1">
      <c r="A51" s="34" t="s">
        <v>37</v>
      </c>
      <c r="B51" s="35"/>
      <c r="C51" s="34" t="s">
        <v>38</v>
      </c>
      <c r="D51" s="34"/>
      <c r="E51" s="33"/>
    </row>
  </sheetData>
  <sheetProtection/>
  <mergeCells count="9">
    <mergeCell ref="C47:D47"/>
    <mergeCell ref="A51:B51"/>
    <mergeCell ref="C51:D51"/>
    <mergeCell ref="A1:D1"/>
    <mergeCell ref="A2:D2"/>
    <mergeCell ref="A3:D3"/>
    <mergeCell ref="A4:D4"/>
    <mergeCell ref="A23:A24"/>
    <mergeCell ref="C45:D45"/>
  </mergeCells>
  <printOptions/>
  <pageMargins left="0.7086614173228347" right="0.7086614173228347" top="0.3937007874015748" bottom="0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Monegro</dc:creator>
  <cp:keywords/>
  <dc:description/>
  <cp:lastModifiedBy>Lucia Monegro</cp:lastModifiedBy>
  <dcterms:created xsi:type="dcterms:W3CDTF">2023-01-25T22:13:29Z</dcterms:created>
  <dcterms:modified xsi:type="dcterms:W3CDTF">2023-01-25T22:19:07Z</dcterms:modified>
  <cp:category/>
  <cp:version/>
  <cp:contentType/>
  <cp:contentStatus/>
</cp:coreProperties>
</file>