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perez\Desktop\CM-0008 marzo 2020 (Rosa F.)\"/>
    </mc:Choice>
  </mc:AlternateContent>
  <bookViews>
    <workbookView xWindow="0" yWindow="0" windowWidth="9495" windowHeight="4035"/>
  </bookViews>
  <sheets>
    <sheet name="Oferta Económica 033" sheetId="8" r:id="rId1"/>
  </sheets>
  <definedNames>
    <definedName name="_xlnm.Print_Area" localSheetId="0">'Oferta Económica 033'!$A$1:$K$37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 l="1"/>
  <c r="E27" i="8"/>
  <c r="E32" i="8"/>
  <c r="H3" i="8" l="1"/>
  <c r="G31" i="8" l="1"/>
  <c r="H31" i="8" s="1"/>
  <c r="I31" i="8" s="1"/>
  <c r="G30" i="8"/>
  <c r="H30" i="8" s="1"/>
  <c r="I30" i="8" s="1"/>
  <c r="G29" i="8"/>
  <c r="H29" i="8" s="1"/>
  <c r="I29" i="8" s="1"/>
  <c r="G26" i="8"/>
  <c r="H26" i="8" s="1"/>
  <c r="I26" i="8" s="1"/>
  <c r="G25" i="8"/>
  <c r="H25" i="8" s="1"/>
  <c r="I25" i="8" s="1"/>
  <c r="G24" i="8"/>
  <c r="H24" i="8" s="1"/>
  <c r="I24" i="8" s="1"/>
  <c r="G11" i="8"/>
  <c r="H11" i="8"/>
  <c r="I11" i="8"/>
  <c r="G12" i="8"/>
  <c r="H12" i="8" s="1"/>
  <c r="I12" i="8" s="1"/>
  <c r="G13" i="8"/>
  <c r="H13" i="8" s="1"/>
  <c r="I13" i="8" s="1"/>
  <c r="G14" i="8"/>
  <c r="H14" i="8"/>
  <c r="I14" i="8" s="1"/>
  <c r="G15" i="8"/>
  <c r="H15" i="8" s="1"/>
  <c r="I15" i="8" s="1"/>
  <c r="G16" i="8"/>
  <c r="H16" i="8" s="1"/>
  <c r="I16" i="8" s="1"/>
  <c r="G17" i="8"/>
  <c r="H17" i="8" s="1"/>
  <c r="I17" i="8" s="1"/>
  <c r="G18" i="8"/>
  <c r="H18" i="8" s="1"/>
  <c r="I18" i="8" s="1"/>
  <c r="G19" i="8"/>
  <c r="H19" i="8"/>
  <c r="I19" i="8" s="1"/>
  <c r="G20" i="8"/>
  <c r="H20" i="8"/>
  <c r="I20" i="8"/>
  <c r="G21" i="8"/>
  <c r="H21" i="8" s="1"/>
  <c r="I21" i="8" s="1"/>
  <c r="G10" i="8"/>
  <c r="H10" i="8" s="1"/>
  <c r="I10" i="8" s="1"/>
  <c r="E28" i="8" l="1"/>
  <c r="E33" i="8"/>
  <c r="I35" i="8" l="1"/>
  <c r="I36" i="8"/>
</calcChain>
</file>

<file path=xl/sharedStrings.xml><?xml version="1.0" encoding="utf-8"?>
<sst xmlns="http://schemas.openxmlformats.org/spreadsheetml/2006/main" count="63" uniqueCount="45">
  <si>
    <t>Referencia:</t>
  </si>
  <si>
    <t>LOTE</t>
  </si>
  <si>
    <t>ITEM</t>
  </si>
  <si>
    <t>ITBIS
(RD$)</t>
  </si>
  <si>
    <t>Unidad
de Medida</t>
  </si>
  <si>
    <t>DESCRIPCION /ESPECIFICACIONES TECNICAS</t>
  </si>
  <si>
    <t>Instituto Nacional de Formación Técnico Profesional</t>
  </si>
  <si>
    <t>TOTAL
(RD$)</t>
  </si>
  <si>
    <t>VALOR  TOTAL DE LA OFERTA (ANUAL) RD$:</t>
  </si>
  <si>
    <t>REFERENCIA ECÓNOMICA</t>
  </si>
  <si>
    <t>Lote II
Gerencia Regional Norte</t>
  </si>
  <si>
    <t>Lote I
Gerencia Regional Central</t>
  </si>
  <si>
    <t>VALOR  TOTAL DE LA OFERTA (MENSUAL) RD$:</t>
  </si>
  <si>
    <t>TOTAL LOTE I ANUAL:</t>
  </si>
  <si>
    <t>TOTAL LOTE I MENSUAL:</t>
  </si>
  <si>
    <t>TOTAL LOTE II ANUAL:</t>
  </si>
  <si>
    <t>TOTAL LOTE II MENSUAL:</t>
  </si>
  <si>
    <t>TOTAL LOTE V ANUAL:</t>
  </si>
  <si>
    <t>TOTAL LOTE V MENSUAL:</t>
  </si>
  <si>
    <t>Zona Franca San Isidro (207m2)</t>
  </si>
  <si>
    <t>Zona Franca Itabo (340m2)</t>
  </si>
  <si>
    <t>Taller movil de refrigeracion  (Villa Juana (38m2)</t>
  </si>
  <si>
    <t>Taller movil de confeccion  (Villa Juana (38m2)</t>
  </si>
  <si>
    <t>Taller movil de Gastronomia  (Alcarrizo) (38m2)</t>
  </si>
  <si>
    <t>Taller movil de panaderia ( Alcarrizo (38m2)</t>
  </si>
  <si>
    <t>Taller movil de Electricidad (Pantoja) 38m2</t>
  </si>
  <si>
    <t>Taller movil de plomeria  (San cristobal) 38m2</t>
  </si>
  <si>
    <t>Taller movil de panaderia y Reposteria ( San Cristobal (38m2)</t>
  </si>
  <si>
    <t>Taller movil de Confeccion ( Bayaguana) 38m2</t>
  </si>
  <si>
    <t>Servicio Mensual</t>
  </si>
  <si>
    <t>Zona Franca las America (330m2</t>
  </si>
  <si>
    <t>Gerencia Regional Central (25,000 m2 )</t>
  </si>
  <si>
    <t>Oficina Satelite Costa Norte, Puerto Plata (1500m2) Oficinas, Baños, áreas comunes,laboratorios de: gastronomia e Informatica,Aulas de :Bar y Restaurante,Mecanica autromotriz y talleres moviles de Electricidad,PLC y Albañileria</t>
  </si>
  <si>
    <t xml:space="preserve">Gerencia Regional Norte, Santiago (16,900m2)                                                              (10), Talleres. Edificio Administrativo, Edificio, Información y Empleo, Depósito de basura, Áreas Verdes, Baños, Áreas Comunes. </t>
  </si>
  <si>
    <t>Almacen Nacional, Herrera (aprox. 726.20 m2) Areas de Almacen, baños, cocina y esteriores.</t>
  </si>
  <si>
    <t xml:space="preserve">Edificio Corporativo Institucional (aprox. 13,114.36 m2 ). Distribuidos: 6,130.79 m2 de Oficinas (7 niveles con baños, cocinas y oficinas; y 6,983.57 m2  de 4 Niveles de parqueos soterrados y exterior. </t>
  </si>
  <si>
    <t>Edificio Oficina Nacional (Aprox. 5,061.43 m2) 4 niveles de Oficinas, cocinas,baños y exteriores</t>
  </si>
  <si>
    <t>Precio Unit. (RD$)</t>
  </si>
  <si>
    <t>Precio Unit. Final (RD$)</t>
  </si>
  <si>
    <t>Cantidad de Meses</t>
  </si>
  <si>
    <t>Oficina Satelite del Nordeste, San Francisco de Macoris (400 m2) Oficinas, Baños y áreas comunes.</t>
  </si>
  <si>
    <t>Lote III Oficina Nacional, Almacen Nacional y Edif. Corporativo Institucional</t>
  </si>
  <si>
    <t>Contratación de Servicios de Fumigación  Oficina Nacional, Almacén Nacional, Edificio Corporativo Institucional, Gerencias Regional Central, Norte y sus Oficinas Satélites del INFOTEP</t>
  </si>
  <si>
    <t>INFOTEP-DAF-CM-2020-0008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</si>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</sst>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  <numFmt numFmtId="166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8"/>
      <color theme="1"/>
      <name val="INFOTEXT"/>
      <family val="1"/>
    </font>
    <font>
      <b/>
      <sz val="11"/>
      <color indexed="8"/>
      <name val="INFOTEXT"/>
      <family val="1"/>
    </font>
    <font>
      <sz val="10"/>
      <color theme="1"/>
      <name val="INFOTEXT"/>
      <family val="1"/>
    </font>
    <font>
      <b/>
      <sz val="16"/>
      <color theme="8" tint="-0.499984740745262"/>
      <name val="INFOTEXT"/>
      <family val="1"/>
    </font>
    <font>
      <b/>
      <sz val="14"/>
      <name val="INFOTEXT"/>
      <family val="1"/>
    </font>
    <font>
      <b/>
      <sz val="14"/>
      <color rgb="FFFF0000"/>
      <name val="INFOTEXT"/>
      <family val="1"/>
    </font>
    <font>
      <b/>
      <sz val="10.5"/>
      <color theme="1"/>
      <name val="INFOTEXT"/>
      <family val="1"/>
    </font>
    <font>
      <sz val="10.5"/>
      <color theme="1"/>
      <name val="INFOTEXT"/>
      <family val="1"/>
    </font>
    <font>
      <sz val="10.5"/>
      <color rgb="FF000000"/>
      <name val="INFOTEXT"/>
      <family val="1"/>
    </font>
    <font>
      <sz val="10.5"/>
      <name val="INFOTEXT"/>
      <family val="1"/>
    </font>
    <font>
      <b/>
      <sz val="10.5"/>
      <color rgb="FF000000"/>
      <name val="INFOTEXT"/>
      <family val="1"/>
    </font>
    <font>
      <b/>
      <sz val="10.5"/>
      <name val="INFOTEXT"/>
      <family val="1"/>
    </font>
    <font>
      <sz val="10.5"/>
      <color theme="1"/>
      <name val="Calibri"/>
      <family val="2"/>
      <scheme val="minor"/>
    </font>
    <font>
      <b/>
      <i/>
      <sz val="10.5"/>
      <color rgb="FF000000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5" fontId="3" fillId="0" borderId="0" xfId="1" applyNumberFormat="1" applyFont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7" fillId="0" borderId="0" xfId="1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7" fillId="0" borderId="0" xfId="1" applyNumberFormat="1" applyFont="1" applyAlignment="1">
      <alignment vertical="center" wrapText="1"/>
    </xf>
    <xf numFmtId="43" fontId="9" fillId="0" borderId="0" xfId="2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3" fontId="7" fillId="0" borderId="0" xfId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5" fontId="11" fillId="2" borderId="3" xfId="1" applyNumberFormat="1" applyFont="1" applyFill="1" applyBorder="1" applyAlignment="1">
      <alignment horizontal="center" vertical="center" wrapText="1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164" fontId="13" fillId="0" borderId="2" xfId="3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165" fontId="13" fillId="0" borderId="17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</xf>
    <xf numFmtId="164" fontId="13" fillId="0" borderId="7" xfId="1" applyNumberFormat="1" applyFont="1" applyFill="1" applyBorder="1" applyAlignment="1">
      <alignment horizontal="center" vertical="center" wrapText="1"/>
    </xf>
    <xf numFmtId="165" fontId="13" fillId="0" borderId="15" xfId="1" applyNumberFormat="1" applyFont="1" applyFill="1" applyBorder="1" applyAlignment="1">
      <alignment horizontal="center" vertical="center" wrapText="1"/>
    </xf>
    <xf numFmtId="43" fontId="16" fillId="0" borderId="0" xfId="2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43" fontId="15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64" fontId="11" fillId="3" borderId="1" xfId="3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164" fontId="16" fillId="4" borderId="2" xfId="3" applyFont="1" applyFill="1" applyBorder="1" applyAlignment="1" applyProtection="1">
      <alignment horizontal="center" vertical="center" wrapText="1"/>
      <protection locked="0"/>
    </xf>
    <xf numFmtId="164" fontId="16" fillId="4" borderId="17" xfId="3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>
      <alignment horizontal="right" vertical="center" wrapText="1"/>
    </xf>
    <xf numFmtId="164" fontId="16" fillId="4" borderId="6" xfId="3" applyFont="1" applyFill="1" applyBorder="1" applyAlignment="1" applyProtection="1">
      <alignment horizontal="center" vertical="center" wrapText="1"/>
      <protection locked="0"/>
    </xf>
    <xf numFmtId="164" fontId="16" fillId="4" borderId="12" xfId="3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>
      <alignment horizontal="right" vertical="center" wrapText="1"/>
    </xf>
    <xf numFmtId="0" fontId="15" fillId="4" borderId="7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164" fontId="15" fillId="4" borderId="7" xfId="3" applyFont="1" applyFill="1" applyBorder="1" applyAlignment="1">
      <alignment horizontal="center" vertical="center" wrapText="1"/>
    </xf>
    <xf numFmtId="164" fontId="15" fillId="4" borderId="15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14" xfId="0" applyFont="1" applyFill="1" applyBorder="1" applyAlignment="1" applyProtection="1">
      <alignment horizontal="center" vertical="center" textRotation="90" wrapText="1"/>
    </xf>
  </cellXfs>
  <cellStyles count="4">
    <cellStyle name="Millares" xfId="1" builtinId="3"/>
    <cellStyle name="Millares 2" xfId="2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38877</xdr:colOff>
      <xdr:row>0</xdr:row>
      <xdr:rowOff>48597</xdr:rowOff>
    </xdr:from>
    <xdr:to>
      <xdr:col>1</xdr:col>
      <xdr:colOff>136069</xdr:colOff>
      <xdr:row>1</xdr:row>
      <xdr:rowOff>19439</xdr:rowOff>
    </xdr:to>
    <xdr:sp macro="" textlink="">
      <xdr:nvSpPr>
        <xdr:cNvPr id="2" name="Text Box 20"/>
        <xdr:cNvSpPr txBox="1">
          <a:spLocks noChangeArrowheads="1"/>
        </xdr:cNvSpPr>
      </xdr:nvSpPr>
      <xdr:spPr bwMode="auto">
        <a:xfrm>
          <a:off x="38877" y="48597"/>
          <a:ext cx="738672" cy="165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9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7</xdr:col>
      <xdr:colOff>61058</xdr:colOff>
      <xdr:row>0</xdr:row>
      <xdr:rowOff>97745</xdr:rowOff>
    </xdr:from>
    <xdr:to>
      <xdr:col>8</xdr:col>
      <xdr:colOff>1025769</xdr:colOff>
      <xdr:row>3</xdr:row>
      <xdr:rowOff>97745</xdr:rowOff>
    </xdr:to>
    <xdr:grpSp>
      <xdr:nvGrpSpPr>
        <xdr:cNvPr id="3" name="Group 35"/>
        <xdr:cNvGrpSpPr>
          <a:grpSpLocks/>
        </xdr:cNvGrpSpPr>
      </xdr:nvGrpSpPr>
      <xdr:grpSpPr bwMode="auto">
        <a:xfrm>
          <a:off x="8796844" y="97745"/>
          <a:ext cx="2080496" cy="707571"/>
          <a:chOff x="12060" y="523"/>
          <a:chExt cx="2544" cy="1104"/>
        </a:xfrm>
      </xdr:grpSpPr>
      <xdr:sp macro="" textlink="">
        <xdr:nvSpPr>
          <xdr:cNvPr id="4" name="Rectangle 36"/>
          <xdr:cNvSpPr>
            <a:spLocks noChangeArrowheads="1"/>
          </xdr:cNvSpPr>
        </xdr:nvSpPr>
        <xdr:spPr bwMode="auto">
          <a:xfrm>
            <a:off x="12060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5" name="Text Box 39"/>
          <xdr:cNvSpPr txBox="1">
            <a:spLocks noChangeArrowheads="1"/>
          </xdr:cNvSpPr>
        </xdr:nvSpPr>
        <xdr:spPr bwMode="auto">
          <a:xfrm>
            <a:off x="12131" y="617"/>
            <a:ext cx="2412" cy="388"/>
          </a:xfrm>
          <a:prstGeom prst="rect">
            <a:avLst/>
          </a:prstGeom>
          <a:solidFill>
            <a:schemeClr val="tx1">
              <a:lumMod val="100000"/>
              <a:lumOff val="0"/>
            </a:schemeClr>
          </a:solidFill>
          <a:ln w="38100">
            <a:solidFill>
              <a:schemeClr val="bg1">
                <a:lumMod val="100000"/>
                <a:lumOff val="0"/>
              </a:schemeClr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S" sz="900" b="1">
                <a:solidFill>
                  <a:srgbClr val="FFFFFF"/>
                </a:solidFill>
                <a:effectLst/>
                <a:latin typeface="Franklin Gothic Medium Cond" panose="020B0606030402020204" pitchFamily="34" charset="0"/>
                <a:ea typeface="Calibri" panose="020F0502020204030204" pitchFamily="34" charset="0"/>
              </a:rPr>
              <a:t>No. EXPEDIENTE</a:t>
            </a:r>
            <a:endParaRPr lang="es-DO" sz="900">
              <a:effectLst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3</xdr:col>
      <xdr:colOff>492125</xdr:colOff>
      <xdr:row>0</xdr:row>
      <xdr:rowOff>53581</xdr:rowOff>
    </xdr:from>
    <xdr:to>
      <xdr:col>3</xdr:col>
      <xdr:colOff>1379904</xdr:colOff>
      <xdr:row>3</xdr:row>
      <xdr:rowOff>30688</xdr:rowOff>
    </xdr:to>
    <xdr:pic>
      <xdr:nvPicPr>
        <xdr:cNvPr id="6" name="Imagen 19" descr="ESCUDO NACIONAL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4625" y="53581"/>
          <a:ext cx="887779" cy="697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453572</xdr:colOff>
      <xdr:row>1</xdr:row>
      <xdr:rowOff>124109</xdr:rowOff>
    </xdr:from>
    <xdr:to>
      <xdr:col>2</xdr:col>
      <xdr:colOff>19058</xdr:colOff>
      <xdr:row>3</xdr:row>
      <xdr:rowOff>316753</xdr:rowOff>
    </xdr:to>
    <xdr:pic>
      <xdr:nvPicPr>
        <xdr:cNvPr id="8" name="Picture 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572" y="319494"/>
          <a:ext cx="859909" cy="71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70" zoomScaleNormal="70" zoomScaleSheetLayoutView="78" workbookViewId="0">
      <selection activeCell="P12" sqref="P12"/>
    </sheetView>
  </sheetViews>
  <sheetFormatPr baseColWidth="10" defaultRowHeight="15" x14ac:dyDescent="0.25"/>
  <cols>
    <col min="1" max="1" width="12.28515625" style="2" customWidth="1"/>
    <col min="2" max="2" width="7.140625" style="2" customWidth="1"/>
    <col min="3" max="3" width="52" style="2" customWidth="1"/>
    <col min="4" max="4" width="21.28515625" style="6" customWidth="1"/>
    <col min="5" max="5" width="12.7109375" style="2" customWidth="1"/>
    <col min="6" max="6" width="12.5703125" style="3" customWidth="1"/>
    <col min="7" max="7" width="13" style="3" bestFit="1" customWidth="1"/>
    <col min="8" max="8" width="16.7109375" style="3" bestFit="1" customWidth="1"/>
    <col min="9" max="9" width="16.5703125" style="3" customWidth="1"/>
    <col min="10" max="11" width="11.42578125" style="9"/>
    <col min="12" max="12" width="20.28515625" style="2" bestFit="1" customWidth="1"/>
    <col min="13" max="16384" width="11.42578125" style="2"/>
  </cols>
  <sheetData>
    <row r="1" spans="1:11" x14ac:dyDescent="0.25">
      <c r="A1" s="1"/>
      <c r="D1" s="2"/>
    </row>
    <row r="2" spans="1:11" x14ac:dyDescent="0.25">
      <c r="A2" s="1"/>
      <c r="D2" s="2"/>
    </row>
    <row r="3" spans="1:11" ht="25.5" customHeight="1" x14ac:dyDescent="0.25">
      <c r="A3" s="4"/>
      <c r="D3" s="2"/>
      <c r="H3" s="69" t="str">
        <f>+C7</f>
        <v>INFOTEP-DAF-CM-2020-0008</v>
      </c>
      <c r="I3" s="69"/>
      <c r="J3" s="18"/>
    </row>
    <row r="4" spans="1:11" ht="30" customHeight="1" x14ac:dyDescent="0.25">
      <c r="A4" s="70" t="s">
        <v>6</v>
      </c>
      <c r="B4" s="70"/>
      <c r="C4" s="70"/>
      <c r="D4" s="70"/>
      <c r="E4" s="70"/>
      <c r="F4" s="70"/>
      <c r="G4" s="70"/>
      <c r="H4" s="70"/>
      <c r="I4" s="70"/>
    </row>
    <row r="5" spans="1:11" ht="16.5" customHeight="1" x14ac:dyDescent="0.25">
      <c r="A5" s="72" t="s">
        <v>9</v>
      </c>
      <c r="B5" s="72"/>
      <c r="C5" s="72"/>
      <c r="D5" s="72"/>
      <c r="E5" s="72"/>
      <c r="F5" s="72"/>
      <c r="G5" s="72"/>
      <c r="H5" s="72"/>
      <c r="I5" s="72"/>
    </row>
    <row r="6" spans="1:11" x14ac:dyDescent="0.25">
      <c r="A6" s="5"/>
    </row>
    <row r="7" spans="1:11" s="12" customFormat="1" ht="39.75" customHeight="1" x14ac:dyDescent="0.25">
      <c r="A7" s="73" t="s">
        <v>0</v>
      </c>
      <c r="B7" s="73"/>
      <c r="C7" s="11" t="s">
        <v>43</v>
      </c>
      <c r="D7" s="71" t="s">
        <v>42</v>
      </c>
      <c r="E7" s="71"/>
      <c r="F7" s="71"/>
      <c r="G7" s="71"/>
      <c r="H7" s="71"/>
      <c r="I7" s="71"/>
      <c r="J7" s="19"/>
      <c r="K7" s="19"/>
    </row>
    <row r="8" spans="1:11" s="12" customFormat="1" ht="14.25" thickBot="1" x14ac:dyDescent="0.3">
      <c r="D8" s="13"/>
      <c r="F8" s="10"/>
      <c r="G8" s="10"/>
      <c r="H8" s="10"/>
      <c r="I8" s="10"/>
      <c r="J8" s="19"/>
      <c r="K8" s="19"/>
    </row>
    <row r="9" spans="1:11" s="27" customFormat="1" ht="44.25" customHeight="1" thickBot="1" x14ac:dyDescent="0.3">
      <c r="A9" s="20" t="s">
        <v>1</v>
      </c>
      <c r="B9" s="21" t="s">
        <v>2</v>
      </c>
      <c r="C9" s="22" t="s">
        <v>5</v>
      </c>
      <c r="D9" s="22" t="s">
        <v>4</v>
      </c>
      <c r="E9" s="23" t="s">
        <v>39</v>
      </c>
      <c r="F9" s="24" t="s">
        <v>37</v>
      </c>
      <c r="G9" s="24" t="s">
        <v>3</v>
      </c>
      <c r="H9" s="24" t="s">
        <v>38</v>
      </c>
      <c r="I9" s="25" t="s">
        <v>7</v>
      </c>
      <c r="J9" s="26"/>
      <c r="K9" s="26"/>
    </row>
    <row r="10" spans="1:11" s="27" customFormat="1" ht="18" customHeight="1" x14ac:dyDescent="0.25">
      <c r="A10" s="91" t="s">
        <v>11</v>
      </c>
      <c r="B10" s="28">
        <v>1</v>
      </c>
      <c r="C10" s="29" t="s">
        <v>31</v>
      </c>
      <c r="D10" s="30" t="s">
        <v>29</v>
      </c>
      <c r="E10" s="31">
        <v>6</v>
      </c>
      <c r="F10" s="32"/>
      <c r="G10" s="33">
        <f>F10*0.18</f>
        <v>0</v>
      </c>
      <c r="H10" s="33">
        <f>+F10+G10</f>
        <v>0</v>
      </c>
      <c r="I10" s="34">
        <f>+E10*H10</f>
        <v>0</v>
      </c>
      <c r="J10" s="26"/>
      <c r="K10" s="26"/>
    </row>
    <row r="11" spans="1:11" s="27" customFormat="1" ht="18" customHeight="1" x14ac:dyDescent="0.25">
      <c r="A11" s="89"/>
      <c r="B11" s="35">
        <v>2</v>
      </c>
      <c r="C11" s="36" t="s">
        <v>30</v>
      </c>
      <c r="D11" s="37" t="s">
        <v>29</v>
      </c>
      <c r="E11" s="38">
        <v>6</v>
      </c>
      <c r="F11" s="39"/>
      <c r="G11" s="33">
        <f t="shared" ref="G11:G21" si="0">F11*0.18</f>
        <v>0</v>
      </c>
      <c r="H11" s="33">
        <f t="shared" ref="H11:H21" si="1">+F11+G11</f>
        <v>0</v>
      </c>
      <c r="I11" s="34">
        <f t="shared" ref="I11:I21" si="2">+E11*H11</f>
        <v>0</v>
      </c>
      <c r="J11" s="26"/>
      <c r="K11" s="26"/>
    </row>
    <row r="12" spans="1:11" s="27" customFormat="1" ht="18" customHeight="1" x14ac:dyDescent="0.25">
      <c r="A12" s="89"/>
      <c r="B12" s="35">
        <v>3</v>
      </c>
      <c r="C12" s="36" t="s">
        <v>19</v>
      </c>
      <c r="D12" s="37" t="s">
        <v>29</v>
      </c>
      <c r="E12" s="38">
        <v>6</v>
      </c>
      <c r="F12" s="40"/>
      <c r="G12" s="33">
        <f t="shared" si="0"/>
        <v>0</v>
      </c>
      <c r="H12" s="33">
        <f t="shared" si="1"/>
        <v>0</v>
      </c>
      <c r="I12" s="34">
        <f t="shared" si="2"/>
        <v>0</v>
      </c>
      <c r="J12" s="26"/>
      <c r="K12" s="26"/>
    </row>
    <row r="13" spans="1:11" s="27" customFormat="1" ht="18" customHeight="1" x14ac:dyDescent="0.25">
      <c r="A13" s="89"/>
      <c r="B13" s="35">
        <v>4</v>
      </c>
      <c r="C13" s="36" t="s">
        <v>20</v>
      </c>
      <c r="D13" s="37" t="s">
        <v>29</v>
      </c>
      <c r="E13" s="38">
        <v>6</v>
      </c>
      <c r="F13" s="40"/>
      <c r="G13" s="33">
        <f t="shared" si="0"/>
        <v>0</v>
      </c>
      <c r="H13" s="33">
        <f t="shared" si="1"/>
        <v>0</v>
      </c>
      <c r="I13" s="34">
        <f t="shared" si="2"/>
        <v>0</v>
      </c>
      <c r="J13" s="26"/>
      <c r="K13" s="26"/>
    </row>
    <row r="14" spans="1:11" s="27" customFormat="1" ht="18" customHeight="1" x14ac:dyDescent="0.25">
      <c r="A14" s="89"/>
      <c r="B14" s="35">
        <v>5</v>
      </c>
      <c r="C14" s="41" t="s">
        <v>21</v>
      </c>
      <c r="D14" s="37" t="s">
        <v>29</v>
      </c>
      <c r="E14" s="38">
        <v>6</v>
      </c>
      <c r="F14" s="40"/>
      <c r="G14" s="33">
        <f t="shared" si="0"/>
        <v>0</v>
      </c>
      <c r="H14" s="33">
        <f t="shared" si="1"/>
        <v>0</v>
      </c>
      <c r="I14" s="34">
        <f t="shared" si="2"/>
        <v>0</v>
      </c>
      <c r="J14" s="26"/>
      <c r="K14" s="26"/>
    </row>
    <row r="15" spans="1:11" s="27" customFormat="1" ht="18" customHeight="1" x14ac:dyDescent="0.25">
      <c r="A15" s="89"/>
      <c r="B15" s="35">
        <v>6</v>
      </c>
      <c r="C15" s="41" t="s">
        <v>22</v>
      </c>
      <c r="D15" s="37" t="s">
        <v>29</v>
      </c>
      <c r="E15" s="38">
        <v>6</v>
      </c>
      <c r="F15" s="40"/>
      <c r="G15" s="33">
        <f t="shared" si="0"/>
        <v>0</v>
      </c>
      <c r="H15" s="33">
        <f t="shared" si="1"/>
        <v>0</v>
      </c>
      <c r="I15" s="34">
        <f t="shared" si="2"/>
        <v>0</v>
      </c>
      <c r="J15" s="26"/>
      <c r="K15" s="26"/>
    </row>
    <row r="16" spans="1:11" s="27" customFormat="1" ht="18" customHeight="1" x14ac:dyDescent="0.25">
      <c r="A16" s="89"/>
      <c r="B16" s="35">
        <v>7</v>
      </c>
      <c r="C16" s="41" t="s">
        <v>23</v>
      </c>
      <c r="D16" s="37" t="s">
        <v>29</v>
      </c>
      <c r="E16" s="38">
        <v>6</v>
      </c>
      <c r="F16" s="40"/>
      <c r="G16" s="33">
        <f t="shared" si="0"/>
        <v>0</v>
      </c>
      <c r="H16" s="33">
        <f t="shared" si="1"/>
        <v>0</v>
      </c>
      <c r="I16" s="34">
        <f t="shared" si="2"/>
        <v>0</v>
      </c>
      <c r="J16" s="26"/>
      <c r="K16" s="26"/>
    </row>
    <row r="17" spans="1:17" s="27" customFormat="1" ht="18" customHeight="1" x14ac:dyDescent="0.25">
      <c r="A17" s="89"/>
      <c r="B17" s="35">
        <v>8</v>
      </c>
      <c r="C17" s="41" t="s">
        <v>24</v>
      </c>
      <c r="D17" s="37" t="s">
        <v>29</v>
      </c>
      <c r="E17" s="38">
        <v>6</v>
      </c>
      <c r="F17" s="40"/>
      <c r="G17" s="33">
        <f t="shared" si="0"/>
        <v>0</v>
      </c>
      <c r="H17" s="33">
        <f t="shared" si="1"/>
        <v>0</v>
      </c>
      <c r="I17" s="34">
        <f t="shared" si="2"/>
        <v>0</v>
      </c>
      <c r="J17" s="26"/>
      <c r="K17" s="26"/>
    </row>
    <row r="18" spans="1:17" s="27" customFormat="1" ht="18" customHeight="1" x14ac:dyDescent="0.25">
      <c r="A18" s="89"/>
      <c r="B18" s="35">
        <v>9</v>
      </c>
      <c r="C18" s="41" t="s">
        <v>25</v>
      </c>
      <c r="D18" s="37" t="s">
        <v>29</v>
      </c>
      <c r="E18" s="38">
        <v>6</v>
      </c>
      <c r="F18" s="40"/>
      <c r="G18" s="33">
        <f t="shared" si="0"/>
        <v>0</v>
      </c>
      <c r="H18" s="33">
        <f t="shared" si="1"/>
        <v>0</v>
      </c>
      <c r="I18" s="34">
        <f t="shared" si="2"/>
        <v>0</v>
      </c>
      <c r="J18" s="26"/>
      <c r="K18" s="26"/>
    </row>
    <row r="19" spans="1:17" s="27" customFormat="1" ht="18" customHeight="1" x14ac:dyDescent="0.25">
      <c r="A19" s="89"/>
      <c r="B19" s="35">
        <v>10</v>
      </c>
      <c r="C19" s="41" t="s">
        <v>26</v>
      </c>
      <c r="D19" s="37" t="s">
        <v>29</v>
      </c>
      <c r="E19" s="38">
        <v>6</v>
      </c>
      <c r="F19" s="39"/>
      <c r="G19" s="33">
        <f t="shared" si="0"/>
        <v>0</v>
      </c>
      <c r="H19" s="33">
        <f t="shared" si="1"/>
        <v>0</v>
      </c>
      <c r="I19" s="34">
        <f t="shared" si="2"/>
        <v>0</v>
      </c>
      <c r="J19" s="26"/>
      <c r="K19" s="26"/>
    </row>
    <row r="20" spans="1:17" s="27" customFormat="1" ht="27.75" customHeight="1" x14ac:dyDescent="0.25">
      <c r="A20" s="89"/>
      <c r="B20" s="35">
        <v>11</v>
      </c>
      <c r="C20" s="41" t="s">
        <v>27</v>
      </c>
      <c r="D20" s="37" t="s">
        <v>29</v>
      </c>
      <c r="E20" s="38">
        <v>6</v>
      </c>
      <c r="F20" s="39"/>
      <c r="G20" s="33">
        <f t="shared" si="0"/>
        <v>0</v>
      </c>
      <c r="H20" s="33">
        <f t="shared" si="1"/>
        <v>0</v>
      </c>
      <c r="I20" s="34">
        <f t="shared" si="2"/>
        <v>0</v>
      </c>
      <c r="J20" s="26"/>
      <c r="K20"/>
      <c r="L20"/>
      <c r="M20"/>
      <c r="N20"/>
      <c r="O20"/>
      <c r="P20"/>
      <c r="Q20"/>
    </row>
    <row r="21" spans="1:17" s="27" customFormat="1" ht="18" customHeight="1" thickBot="1" x14ac:dyDescent="0.3">
      <c r="A21" s="89"/>
      <c r="B21" s="42">
        <v>12</v>
      </c>
      <c r="C21" s="43" t="s">
        <v>28</v>
      </c>
      <c r="D21" s="44" t="s">
        <v>29</v>
      </c>
      <c r="E21" s="45">
        <v>6</v>
      </c>
      <c r="F21" s="46"/>
      <c r="G21" s="46">
        <f t="shared" si="0"/>
        <v>0</v>
      </c>
      <c r="H21" s="46">
        <f t="shared" si="1"/>
        <v>0</v>
      </c>
      <c r="I21" s="47">
        <f t="shared" si="2"/>
        <v>0</v>
      </c>
      <c r="J21" s="26"/>
      <c r="K21"/>
      <c r="L21"/>
      <c r="M21"/>
      <c r="N21"/>
      <c r="O21"/>
      <c r="P21"/>
      <c r="Q21"/>
    </row>
    <row r="22" spans="1:17" s="49" customFormat="1" ht="14.25" customHeight="1" x14ac:dyDescent="0.25">
      <c r="A22" s="89"/>
      <c r="B22" s="76" t="s">
        <v>13</v>
      </c>
      <c r="C22" s="77"/>
      <c r="D22" s="77"/>
      <c r="E22" s="78">
        <f>+I10+I11+I12+I13+I14+I15+I16+I17+I18+I19+I20+I21</f>
        <v>0</v>
      </c>
      <c r="F22" s="78"/>
      <c r="G22" s="78"/>
      <c r="H22" s="78"/>
      <c r="I22" s="79"/>
      <c r="J22" s="48"/>
      <c r="K22"/>
      <c r="L22"/>
      <c r="M22"/>
      <c r="N22"/>
      <c r="O22"/>
      <c r="P22"/>
      <c r="Q22"/>
    </row>
    <row r="23" spans="1:17" s="49" customFormat="1" ht="14.25" customHeight="1" thickBot="1" x14ac:dyDescent="0.3">
      <c r="A23" s="89"/>
      <c r="B23" s="83" t="s">
        <v>14</v>
      </c>
      <c r="C23" s="84"/>
      <c r="D23" s="84"/>
      <c r="E23" s="86" t="s">
        <v>44</v>
      </c>
      <c r="F23" s="86"/>
      <c r="G23" s="86"/>
      <c r="H23" s="86"/>
      <c r="I23" s="87"/>
      <c r="J23" s="48" t="s">
        <v>44</v>
      </c>
      <c r="K23"/>
      <c r="L23"/>
      <c r="M23"/>
      <c r="N23"/>
      <c r="O23"/>
      <c r="P23"/>
      <c r="Q23"/>
    </row>
    <row r="24" spans="1:17" s="27" customFormat="1" ht="57.75" customHeight="1" x14ac:dyDescent="0.25">
      <c r="A24" s="89" t="s">
        <v>10</v>
      </c>
      <c r="B24" s="50">
        <v>1</v>
      </c>
      <c r="C24" s="51" t="s">
        <v>33</v>
      </c>
      <c r="D24" s="37" t="s">
        <v>29</v>
      </c>
      <c r="E24" s="52">
        <v>6</v>
      </c>
      <c r="F24" s="32"/>
      <c r="G24" s="33">
        <f>F24*0.18</f>
        <v>0</v>
      </c>
      <c r="H24" s="33">
        <f>+F24+G24</f>
        <v>0</v>
      </c>
      <c r="I24" s="34">
        <f>+E24*H24</f>
        <v>0</v>
      </c>
      <c r="J24" s="53"/>
      <c r="K24"/>
      <c r="L24"/>
      <c r="M24"/>
      <c r="N24"/>
      <c r="O24"/>
      <c r="P24"/>
      <c r="Q24"/>
    </row>
    <row r="25" spans="1:17" s="27" customFormat="1" ht="63" customHeight="1" x14ac:dyDescent="0.25">
      <c r="A25" s="89"/>
      <c r="B25" s="54">
        <v>2</v>
      </c>
      <c r="C25" s="55" t="s">
        <v>32</v>
      </c>
      <c r="D25" s="37" t="s">
        <v>29</v>
      </c>
      <c r="E25" s="56">
        <v>6</v>
      </c>
      <c r="F25" s="40"/>
      <c r="G25" s="33">
        <f t="shared" ref="G25:G26" si="3">F25*0.18</f>
        <v>0</v>
      </c>
      <c r="H25" s="33">
        <f t="shared" ref="H25" si="4">+F25+G25</f>
        <v>0</v>
      </c>
      <c r="I25" s="34">
        <f t="shared" ref="I25" si="5">+E25*H25</f>
        <v>0</v>
      </c>
      <c r="J25" s="53"/>
      <c r="K25"/>
      <c r="L25"/>
      <c r="M25"/>
      <c r="N25"/>
      <c r="O25"/>
      <c r="P25"/>
      <c r="Q25"/>
    </row>
    <row r="26" spans="1:17" s="27" customFormat="1" ht="34.5" customHeight="1" thickBot="1" x14ac:dyDescent="0.3">
      <c r="A26" s="89"/>
      <c r="B26" s="42">
        <v>3</v>
      </c>
      <c r="C26" s="57" t="s">
        <v>40</v>
      </c>
      <c r="D26" s="44" t="s">
        <v>29</v>
      </c>
      <c r="E26" s="58">
        <v>6</v>
      </c>
      <c r="F26" s="46"/>
      <c r="G26" s="46">
        <f t="shared" si="3"/>
        <v>0</v>
      </c>
      <c r="H26" s="46">
        <f t="shared" ref="H26" si="6">+F26+G26</f>
        <v>0</v>
      </c>
      <c r="I26" s="47">
        <f t="shared" ref="I26" si="7">+E26*H26</f>
        <v>0</v>
      </c>
      <c r="J26" s="26"/>
      <c r="K26"/>
      <c r="L26"/>
      <c r="M26"/>
      <c r="N26"/>
      <c r="O26"/>
      <c r="P26"/>
      <c r="Q26"/>
    </row>
    <row r="27" spans="1:17" s="49" customFormat="1" ht="15" customHeight="1" x14ac:dyDescent="0.25">
      <c r="A27" s="89"/>
      <c r="B27" s="76" t="s">
        <v>15</v>
      </c>
      <c r="C27" s="77"/>
      <c r="D27" s="77"/>
      <c r="E27" s="78">
        <f>+I24+I25+I26</f>
        <v>0</v>
      </c>
      <c r="F27" s="78"/>
      <c r="G27" s="78"/>
      <c r="H27" s="78"/>
      <c r="I27" s="79"/>
      <c r="J27" s="48"/>
      <c r="K27"/>
      <c r="L27"/>
      <c r="M27"/>
      <c r="N27"/>
      <c r="O27"/>
      <c r="P27"/>
      <c r="Q27"/>
    </row>
    <row r="28" spans="1:17" s="49" customFormat="1" ht="15" customHeight="1" thickBot="1" x14ac:dyDescent="0.3">
      <c r="A28" s="89"/>
      <c r="B28" s="83" t="s">
        <v>16</v>
      </c>
      <c r="C28" s="84"/>
      <c r="D28" s="84"/>
      <c r="E28" s="86">
        <f>+E27/12</f>
        <v>0</v>
      </c>
      <c r="F28" s="86"/>
      <c r="G28" s="86"/>
      <c r="H28" s="86"/>
      <c r="I28" s="87"/>
      <c r="J28" s="48"/>
      <c r="K28"/>
      <c r="L28"/>
      <c r="M28"/>
      <c r="N28"/>
      <c r="O28"/>
      <c r="P28"/>
      <c r="Q28"/>
    </row>
    <row r="29" spans="1:17" s="27" customFormat="1" ht="48" customHeight="1" x14ac:dyDescent="0.25">
      <c r="A29" s="92" t="s">
        <v>41</v>
      </c>
      <c r="B29" s="62">
        <v>1</v>
      </c>
      <c r="C29" s="63" t="s">
        <v>36</v>
      </c>
      <c r="D29" s="37" t="s">
        <v>29</v>
      </c>
      <c r="E29" s="52">
        <v>6</v>
      </c>
      <c r="F29" s="32"/>
      <c r="G29" s="33">
        <f>F29*0.18</f>
        <v>0</v>
      </c>
      <c r="H29" s="33">
        <f>+F29+G29</f>
        <v>0</v>
      </c>
      <c r="I29" s="34">
        <f>+E29*H29</f>
        <v>0</v>
      </c>
      <c r="J29" s="26"/>
      <c r="K29"/>
      <c r="L29"/>
      <c r="M29"/>
      <c r="N29"/>
      <c r="O29"/>
      <c r="P29"/>
      <c r="Q29"/>
    </row>
    <row r="30" spans="1:17" s="27" customFormat="1" ht="58.5" customHeight="1" x14ac:dyDescent="0.25">
      <c r="A30" s="92"/>
      <c r="B30" s="50">
        <v>2</v>
      </c>
      <c r="C30" s="59" t="s">
        <v>35</v>
      </c>
      <c r="D30" s="37" t="s">
        <v>29</v>
      </c>
      <c r="E30" s="56">
        <v>6</v>
      </c>
      <c r="F30" s="33"/>
      <c r="G30" s="33">
        <f t="shared" ref="G30:G31" si="8">F30*0.18</f>
        <v>0</v>
      </c>
      <c r="H30" s="33">
        <f t="shared" ref="H30:H31" si="9">+F30+G30</f>
        <v>0</v>
      </c>
      <c r="I30" s="34">
        <f t="shared" ref="I30:I31" si="10">+E30*H30</f>
        <v>0</v>
      </c>
      <c r="J30" s="26"/>
      <c r="K30"/>
      <c r="L30"/>
      <c r="M30"/>
      <c r="N30"/>
      <c r="O30"/>
      <c r="P30"/>
      <c r="Q30"/>
    </row>
    <row r="31" spans="1:17" s="27" customFormat="1" ht="43.5" customHeight="1" thickBot="1" x14ac:dyDescent="0.3">
      <c r="A31" s="92"/>
      <c r="B31" s="60">
        <v>3</v>
      </c>
      <c r="C31" s="61" t="s">
        <v>34</v>
      </c>
      <c r="D31" s="37" t="s">
        <v>29</v>
      </c>
      <c r="E31" s="56">
        <v>6</v>
      </c>
      <c r="F31" s="40"/>
      <c r="G31" s="33">
        <f t="shared" si="8"/>
        <v>0</v>
      </c>
      <c r="H31" s="33">
        <f t="shared" si="9"/>
        <v>0</v>
      </c>
      <c r="I31" s="34">
        <f t="shared" si="10"/>
        <v>0</v>
      </c>
      <c r="J31" s="26"/>
      <c r="K31"/>
      <c r="L31"/>
      <c r="M31"/>
      <c r="N31"/>
      <c r="O31"/>
      <c r="P31"/>
      <c r="Q31"/>
    </row>
    <row r="32" spans="1:17" s="27" customFormat="1" x14ac:dyDescent="0.25">
      <c r="A32" s="92"/>
      <c r="B32" s="76" t="s">
        <v>17</v>
      </c>
      <c r="C32" s="77"/>
      <c r="D32" s="80"/>
      <c r="E32" s="81">
        <f>+I29+I30+I31</f>
        <v>0</v>
      </c>
      <c r="F32" s="81"/>
      <c r="G32" s="81"/>
      <c r="H32" s="81"/>
      <c r="I32" s="82"/>
      <c r="J32" s="26"/>
      <c r="K32"/>
      <c r="L32"/>
      <c r="M32"/>
      <c r="N32"/>
      <c r="O32"/>
      <c r="P32"/>
      <c r="Q32"/>
    </row>
    <row r="33" spans="1:17" s="27" customFormat="1" ht="15.75" thickBot="1" x14ac:dyDescent="0.3">
      <c r="A33" s="93"/>
      <c r="B33" s="83" t="s">
        <v>18</v>
      </c>
      <c r="C33" s="84"/>
      <c r="D33" s="85"/>
      <c r="E33" s="86">
        <f>+E32/12</f>
        <v>0</v>
      </c>
      <c r="F33" s="86"/>
      <c r="G33" s="86"/>
      <c r="H33" s="86"/>
      <c r="I33" s="87"/>
      <c r="J33" s="26"/>
      <c r="K33"/>
      <c r="L33"/>
      <c r="M33"/>
      <c r="N33"/>
      <c r="O33"/>
      <c r="P33"/>
      <c r="Q33"/>
    </row>
    <row r="34" spans="1:17" s="27" customFormat="1" ht="13.5" customHeight="1" x14ac:dyDescent="0.25">
      <c r="A34" s="64"/>
      <c r="B34" s="65"/>
      <c r="C34" s="65"/>
      <c r="D34" s="65"/>
      <c r="E34" s="65"/>
      <c r="F34" s="65"/>
      <c r="G34" s="65"/>
      <c r="H34" s="66"/>
      <c r="I34" s="66"/>
      <c r="J34" s="26"/>
      <c r="K34"/>
      <c r="L34"/>
      <c r="M34"/>
      <c r="N34"/>
      <c r="O34"/>
      <c r="P34"/>
      <c r="Q34"/>
    </row>
    <row r="35" spans="1:17" s="27" customFormat="1" ht="13.5" customHeight="1" x14ac:dyDescent="0.25">
      <c r="B35" s="88" t="s">
        <v>8</v>
      </c>
      <c r="C35" s="88"/>
      <c r="D35" s="88"/>
      <c r="E35" s="67"/>
      <c r="F35" s="67"/>
      <c r="G35" s="67"/>
      <c r="H35" s="67"/>
      <c r="I35" s="68">
        <f>+E22+E27+E32</f>
        <v>0</v>
      </c>
      <c r="J35" s="26"/>
      <c r="K35"/>
      <c r="L35"/>
      <c r="M35"/>
      <c r="N35"/>
      <c r="O35"/>
      <c r="P35"/>
      <c r="Q35"/>
    </row>
    <row r="36" spans="1:17" s="27" customFormat="1" ht="13.5" customHeight="1" x14ac:dyDescent="0.25">
      <c r="B36" s="88" t="s">
        <v>12</v>
      </c>
      <c r="C36" s="88"/>
      <c r="D36" s="88"/>
      <c r="E36" s="67"/>
      <c r="F36" s="67"/>
      <c r="G36" s="67"/>
      <c r="H36" s="67"/>
      <c r="I36" s="68" t="e">
        <f>+E23+E28+E33</f>
        <v>#VALUE!</v>
      </c>
      <c r="J36" s="26"/>
      <c r="K36"/>
      <c r="L36"/>
      <c r="M36"/>
      <c r="N36"/>
      <c r="O36"/>
      <c r="P36"/>
      <c r="Q36"/>
    </row>
    <row r="37" spans="1:17" s="12" customFormat="1" ht="13.5" customHeight="1" x14ac:dyDescent="0.25">
      <c r="A37" s="90"/>
      <c r="B37" s="90"/>
      <c r="C37" s="17"/>
      <c r="D37" s="13"/>
      <c r="F37" s="10"/>
      <c r="G37" s="10"/>
      <c r="H37" s="10"/>
      <c r="I37" s="10"/>
      <c r="J37" s="19"/>
      <c r="K37"/>
      <c r="L37"/>
      <c r="M37"/>
      <c r="N37"/>
      <c r="O37"/>
      <c r="P37"/>
      <c r="Q37"/>
    </row>
    <row r="38" spans="1:17" ht="31.5" customHeight="1" x14ac:dyDescent="0.25">
      <c r="B38" s="7"/>
      <c r="C38" s="7"/>
      <c r="K38"/>
      <c r="L38"/>
      <c r="M38"/>
      <c r="N38"/>
      <c r="O38"/>
      <c r="P38"/>
      <c r="Q38"/>
    </row>
    <row r="39" spans="1:17" s="15" customFormat="1" ht="45" customHeight="1" x14ac:dyDescent="0.25">
      <c r="A39" s="2"/>
      <c r="B39" s="8"/>
      <c r="C39" s="8"/>
      <c r="D39" s="6"/>
      <c r="E39" s="2"/>
      <c r="F39" s="3"/>
      <c r="G39" s="3"/>
      <c r="H39" s="3"/>
      <c r="I39" s="3"/>
      <c r="J39" s="14"/>
      <c r="K39"/>
      <c r="L39"/>
      <c r="M39"/>
      <c r="N39"/>
      <c r="O39"/>
      <c r="P39"/>
      <c r="Q39"/>
    </row>
    <row r="40" spans="1:17" s="15" customFormat="1" ht="18.75" x14ac:dyDescent="0.25">
      <c r="A40" s="2"/>
      <c r="B40" s="2"/>
      <c r="C40" s="2"/>
      <c r="D40" s="6"/>
      <c r="E40" s="2"/>
      <c r="F40" s="3"/>
      <c r="G40" s="3"/>
      <c r="H40" s="3"/>
      <c r="I40" s="3"/>
      <c r="J40" s="14"/>
      <c r="K40"/>
      <c r="L40"/>
      <c r="M40"/>
      <c r="N40"/>
      <c r="O40"/>
      <c r="P40"/>
      <c r="Q40"/>
    </row>
    <row r="41" spans="1:17" s="9" customFormat="1" ht="15" customHeight="1" x14ac:dyDescent="0.25">
      <c r="A41" s="2"/>
      <c r="B41" s="2"/>
      <c r="C41" s="2"/>
      <c r="D41" s="6"/>
      <c r="E41" s="2"/>
      <c r="F41" s="3"/>
      <c r="G41" s="3"/>
      <c r="H41" s="3"/>
      <c r="I41" s="3"/>
      <c r="K41"/>
      <c r="L41"/>
      <c r="M41"/>
      <c r="N41"/>
      <c r="O41"/>
      <c r="P41"/>
      <c r="Q41"/>
    </row>
    <row r="42" spans="1:17" ht="15" customHeight="1" x14ac:dyDescent="0.25"/>
    <row r="44" spans="1:17" x14ac:dyDescent="0.25">
      <c r="B44" s="74"/>
      <c r="C44" s="74"/>
      <c r="D44" s="74"/>
      <c r="E44" s="75"/>
      <c r="F44" s="75"/>
    </row>
    <row r="45" spans="1:17" x14ac:dyDescent="0.25">
      <c r="A45" s="16"/>
      <c r="B45" s="16"/>
      <c r="C45" s="16"/>
      <c r="D45" s="16"/>
      <c r="E45" s="16"/>
      <c r="F45" s="16"/>
    </row>
  </sheetData>
  <mergeCells count="25">
    <mergeCell ref="A24:A28"/>
    <mergeCell ref="B23:D23"/>
    <mergeCell ref="A37:B37"/>
    <mergeCell ref="A10:A23"/>
    <mergeCell ref="E22:I22"/>
    <mergeCell ref="E23:I23"/>
    <mergeCell ref="B22:D22"/>
    <mergeCell ref="A29:A33"/>
    <mergeCell ref="B36:D36"/>
    <mergeCell ref="B44:D44"/>
    <mergeCell ref="E44:F44"/>
    <mergeCell ref="B27:D27"/>
    <mergeCell ref="E27:I27"/>
    <mergeCell ref="B32:D32"/>
    <mergeCell ref="E32:I32"/>
    <mergeCell ref="B28:D28"/>
    <mergeCell ref="B33:D33"/>
    <mergeCell ref="E33:I33"/>
    <mergeCell ref="B35:D35"/>
    <mergeCell ref="E28:I28"/>
    <mergeCell ref="H3:I3"/>
    <mergeCell ref="A4:I4"/>
    <mergeCell ref="D7:I7"/>
    <mergeCell ref="A5:I5"/>
    <mergeCell ref="A7:B7"/>
  </mergeCells>
  <printOptions horizontalCentered="1" verticalCentered="1"/>
  <pageMargins left="0.6692913385826772" right="7.874015748031496E-2" top="0.39370078740157483" bottom="0.19685039370078741" header="7.874015748031496E-2" footer="7.874015748031496E-2"/>
  <pageSetup scale="54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 033</vt:lpstr>
      <vt:lpstr>'Oferta Económica 033'!Área_de_impresión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Guzmán</dc:creator>
  <cp:lastModifiedBy>Themis Yocasta Perez Moquete</cp:lastModifiedBy>
  <cp:lastPrinted>2020-02-24T18:33:27Z</cp:lastPrinted>
  <dcterms:created xsi:type="dcterms:W3CDTF">2014-12-15T03:22:48Z</dcterms:created>
  <dcterms:modified xsi:type="dcterms:W3CDTF">2020-03-10T14:13:46Z</dcterms:modified>
</cp:coreProperties>
</file>